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8800" windowHeight="12045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2П_действующие'!$A$1:$H$75</definedName>
  </definedNames>
  <calcPr calcId="162913"/>
</workbook>
</file>

<file path=xl/calcChain.xml><?xml version="1.0" encoding="utf-8"?>
<calcChain xmlns="http://schemas.openxmlformats.org/spreadsheetml/2006/main">
  <c r="E16" i="20" l="1"/>
  <c r="F16" i="20"/>
  <c r="G16" i="20"/>
  <c r="H16" i="20"/>
  <c r="D16" i="20"/>
  <c r="E13" i="20"/>
  <c r="F13" i="20"/>
  <c r="G13" i="20"/>
  <c r="H13" i="20"/>
  <c r="D13" i="20"/>
  <c r="E7" i="20" l="1"/>
  <c r="F7" i="20" s="1"/>
  <c r="G7" i="20" s="1"/>
  <c r="H7" i="20" s="1"/>
  <c r="H10" i="20" s="1"/>
  <c r="E31" i="20"/>
  <c r="F31" i="20"/>
  <c r="G31" i="20"/>
  <c r="H31" i="20"/>
  <c r="H56" i="20" l="1"/>
  <c r="G56" i="20"/>
  <c r="F56" i="20"/>
  <c r="E56" i="20"/>
  <c r="H45" i="20"/>
  <c r="G45" i="20"/>
  <c r="F45" i="20"/>
  <c r="E45" i="20"/>
  <c r="H43" i="20"/>
  <c r="G43" i="20"/>
  <c r="F43" i="20"/>
  <c r="E43" i="20"/>
  <c r="H29" i="20"/>
  <c r="G29" i="20"/>
  <c r="F29" i="20"/>
  <c r="E29" i="20"/>
  <c r="H66" i="20" l="1"/>
  <c r="G66" i="20"/>
  <c r="F66" i="20"/>
  <c r="E66" i="20"/>
  <c r="H65" i="20"/>
  <c r="G65" i="20"/>
  <c r="F65" i="20"/>
  <c r="E65" i="20"/>
  <c r="H40" i="20"/>
  <c r="G40" i="20"/>
  <c r="F40" i="20"/>
  <c r="E40" i="20"/>
  <c r="D26" i="20"/>
  <c r="E36" i="20"/>
  <c r="E9" i="20" l="1"/>
  <c r="E26" i="20"/>
  <c r="E27" i="20" s="1"/>
  <c r="F26" i="20"/>
  <c r="F9" i="20" l="1"/>
  <c r="F36" i="20"/>
  <c r="E10" i="20"/>
  <c r="E18" i="20" s="1"/>
  <c r="G36" i="20"/>
  <c r="F27" i="20"/>
  <c r="E17" i="20" l="1"/>
  <c r="E19" i="20" s="1"/>
  <c r="E20" i="20"/>
  <c r="G9" i="20"/>
  <c r="F10" i="20"/>
  <c r="H9" i="20" l="1"/>
  <c r="H36" i="20"/>
  <c r="H18" i="20"/>
  <c r="G10" i="20"/>
  <c r="G17" i="20" s="1"/>
  <c r="F20" i="20"/>
  <c r="F17" i="20"/>
  <c r="F18" i="20"/>
  <c r="H26" i="20"/>
  <c r="G26" i="20"/>
  <c r="G27" i="20" s="1"/>
  <c r="H17" i="20" l="1"/>
  <c r="H19" i="20" s="1"/>
  <c r="G18" i="20"/>
  <c r="G19" i="20" s="1"/>
  <c r="G20" i="20"/>
  <c r="H20" i="20"/>
  <c r="F19" i="20"/>
  <c r="H27" i="20"/>
  <c r="E24" i="20" l="1"/>
  <c r="G24" i="20" l="1"/>
  <c r="F24" i="20"/>
  <c r="H24" i="20"/>
</calcChain>
</file>

<file path=xl/sharedStrings.xml><?xml version="1.0" encoding="utf-8"?>
<sst xmlns="http://schemas.openxmlformats.org/spreadsheetml/2006/main" count="178" uniqueCount="113">
  <si>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</si>
  <si>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</si>
  <si>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</si>
  <si>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</si>
  <si>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</si>
  <si>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</si>
  <si>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</si>
  <si>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</si>
  <si>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</si>
  <si>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</si>
  <si>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</si>
  <si>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</si>
  <si>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</si>
  <si>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</si>
  <si>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</si>
  <si>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</si>
  <si>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</si>
  <si>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</si>
  <si>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</si>
  <si>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</si>
  <si>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</si>
  <si>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</si>
  <si>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</si>
  <si>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</si>
  <si>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</si>
  <si>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</si>
  <si>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</si>
  <si>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</si>
  <si>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</si>
  <si>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</si>
  <si>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</si>
  <si>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</si>
  <si>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</si>
  <si>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</si>
  <si>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</si>
  <si>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</si>
  <si>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</si>
  <si>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</si>
  <si>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</si>
  <si>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</si>
  <si>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</si>
  <si>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</si>
  <si>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</si>
  <si>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</si>
  <si>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</si>
  <si>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</si>
  <si>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</si>
  <si>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</si>
  <si>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</si>
  <si>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</si>
  <si>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</si>
  <si>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</si>
  <si>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</si>
  <si>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</si>
  <si>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</si>
  <si>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</si>
  <si>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</si>
  <si>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</si>
  <si>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</si>
  <si>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</si>
  <si>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</si>
  <si>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</si>
  <si>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</si>
  <si>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</si>
  <si>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</si>
  <si>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</si>
  <si>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</si>
  <si>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</si>
  <si>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</si>
  <si>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</si>
  <si>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</si>
  <si>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</si>
  <si>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</si>
  <si>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</si>
  <si>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</si>
  <si>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</si>
  <si>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</si>
  <si>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</si>
  <si>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</si>
  <si>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</si>
  <si>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</si>
  <si>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</si>
  <si>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</si>
  <si>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</si>
  <si>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</si>
  <si>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</si>
  <si>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</si>
  <si>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</si>
  <si>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</si>
  <si>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</si>
  <si>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</si>
  <si>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</si>
  <si>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</si>
  <si>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</si>
  <si>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</si>
  <si>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</si>
  <si>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</si>
  <si>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</si>
  <si>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</si>
  <si>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</si>
  <si>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</si>
  <si>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</si>
  <si>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</si>
  <si>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</si>
  <si>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</si>
  <si>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</si>
  <si>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</si>
  <si>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</si>
  <si>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</si>
  <si>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</si>
  <si>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Среднесписочная численность работников организаций в целом по муниципальному образованию</t>
  </si>
  <si>
    <t>Основные показатели прогноза социально-экономического развития муниципального образования Ленинградской области на 2026-2028 годы</t>
  </si>
  <si>
    <t>КУЗНЕЧНИНСКОЕ ГОРОДСКОЕ ПОСЕЛЕНИЕ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</si>
</sst>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_)"/>
    <numFmt numFmtId="165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85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horizontal="center" wrapText="1"/>
    </xf>
    <xf numFmtId="0" fontId="6" fillId="0" borderId="0" xfId="0" applyFont="1" applyFill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6" fillId="2" borderId="0" xfId="0" applyFont="1" applyFill="1"/>
    <xf numFmtId="49" fontId="9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/>
    </xf>
    <xf numFmtId="0" fontId="9" fillId="2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5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6" fillId="0" borderId="1" xfId="0" applyNumberFormat="1" applyFont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5"/>
  <sheetViews>
    <sheetView tabSelected="1" showWhiteSpace="0" topLeftCell="A64" zoomScaleNormal="100" zoomScaleSheetLayoutView="120" zoomScalePageLayoutView="120" workbookViewId="0">
      <selection activeCell="J53" sqref="J53"/>
    </sheetView>
  </sheetViews>
  <sheetFormatPr defaultColWidth="9.140625" defaultRowHeight="15.75" x14ac:dyDescent="0.25"/>
  <cols>
    <col min="1" max="1" width="9" style="13" customWidth="1"/>
    <col min="2" max="2" width="51.5703125" style="35" customWidth="1"/>
    <col min="3" max="3" width="19.85546875" style="16" customWidth="1"/>
    <col min="4" max="4" width="12.5703125" style="16" customWidth="1"/>
    <col min="5" max="5" width="15" style="16" customWidth="1"/>
    <col min="6" max="6" width="12.85546875" style="16" customWidth="1"/>
    <col min="7" max="7" width="12.42578125" style="16" customWidth="1"/>
    <col min="8" max="8" width="14.42578125" style="16" customWidth="1"/>
    <col min="9" max="16384" width="9.140625" style="1"/>
  </cols>
  <sheetData>
    <row r="1" spans="1:8" ht="18.75" x14ac:dyDescent="0.25">
      <c r="A1" s="61" t="s">
        <v>112</v>
      </c>
      <c r="B1" s="61"/>
      <c r="C1" s="61"/>
      <c r="D1" s="61"/>
      <c r="E1" s="61"/>
      <c r="F1" s="61"/>
      <c r="G1" s="61"/>
      <c r="H1" s="61"/>
    </row>
    <row r="2" spans="1:8" ht="42.75" customHeight="1" x14ac:dyDescent="0.3">
      <c r="A2" s="62" t="s">
        <v>111</v>
      </c>
      <c r="B2" s="63"/>
      <c r="C2" s="63"/>
      <c r="D2" s="63"/>
      <c r="E2" s="63"/>
      <c r="F2" s="63"/>
      <c r="G2" s="63"/>
      <c r="H2" s="63"/>
    </row>
    <row r="3" spans="1:8" s="3" customFormat="1" x14ac:dyDescent="0.25">
      <c r="A3" s="2"/>
      <c r="B3" s="31"/>
      <c r="C3" s="15"/>
      <c r="D3" s="15"/>
      <c r="E3" s="15"/>
      <c r="F3" s="15"/>
      <c r="G3" s="15"/>
      <c r="H3" s="15"/>
    </row>
    <row r="4" spans="1:8" x14ac:dyDescent="0.25">
      <c r="A4" s="64" t="s">
        <v>0</v>
      </c>
      <c r="B4" s="65" t="s">
        <v>1</v>
      </c>
      <c r="C4" s="64" t="s">
        <v>2</v>
      </c>
      <c r="D4" s="20" t="s">
        <v>3</v>
      </c>
      <c r="E4" s="20" t="s">
        <v>55</v>
      </c>
      <c r="F4" s="64" t="s">
        <v>4</v>
      </c>
      <c r="G4" s="66"/>
      <c r="H4" s="66"/>
    </row>
    <row r="5" spans="1:8" x14ac:dyDescent="0.25">
      <c r="A5" s="64"/>
      <c r="B5" s="65"/>
      <c r="C5" s="64"/>
      <c r="D5" s="4">
        <v>2024</v>
      </c>
      <c r="E5" s="29">
        <v>2025</v>
      </c>
      <c r="F5" s="4">
        <v>2026</v>
      </c>
      <c r="G5" s="4">
        <v>2027</v>
      </c>
      <c r="H5" s="4">
        <v>2028</v>
      </c>
    </row>
    <row r="6" spans="1:8" x14ac:dyDescent="0.25">
      <c r="A6" s="5" t="s">
        <v>5</v>
      </c>
      <c r="B6" s="32" t="s">
        <v>6</v>
      </c>
      <c r="C6" s="6"/>
      <c r="D6" s="6"/>
      <c r="E6" s="6"/>
      <c r="F6" s="6"/>
      <c r="G6" s="6"/>
      <c r="H6" s="6"/>
    </row>
    <row r="7" spans="1:8" x14ac:dyDescent="0.25">
      <c r="A7" s="22">
        <v>1</v>
      </c>
      <c r="B7" s="33" t="s">
        <v>73</v>
      </c>
      <c r="C7" s="11" t="s">
        <v>8</v>
      </c>
      <c r="D7" s="17">
        <v>3916</v>
      </c>
      <c r="E7" s="17">
        <f>D7+D13+D16</f>
        <v>3881</v>
      </c>
      <c r="F7" s="17">
        <f t="shared" ref="F7:H7" si="0">E7+E13+E16</f>
        <v>3849</v>
      </c>
      <c r="G7" s="17">
        <f t="shared" si="0"/>
        <v>3815</v>
      </c>
      <c r="H7" s="17">
        <f t="shared" si="0"/>
        <v>3779</v>
      </c>
    </row>
    <row r="8" spans="1:8" x14ac:dyDescent="0.25">
      <c r="A8" s="22" t="s">
        <v>36</v>
      </c>
      <c r="B8" s="33" t="s">
        <v>71</v>
      </c>
      <c r="C8" s="11" t="s">
        <v>8</v>
      </c>
      <c r="D8" s="17">
        <v>3914</v>
      </c>
      <c r="E8" s="17"/>
      <c r="F8" s="17"/>
      <c r="G8" s="17"/>
      <c r="H8" s="17"/>
    </row>
    <row r="9" spans="1:8" x14ac:dyDescent="0.25">
      <c r="A9" s="22" t="s">
        <v>37</v>
      </c>
      <c r="B9" s="33" t="s">
        <v>72</v>
      </c>
      <c r="C9" s="11" t="s">
        <v>8</v>
      </c>
      <c r="D9" s="17">
        <v>2</v>
      </c>
      <c r="E9" s="17">
        <f>E7-E8</f>
        <v>3881</v>
      </c>
      <c r="F9" s="17">
        <f t="shared" ref="F9:H9" si="1">F7-F8</f>
        <v>3849</v>
      </c>
      <c r="G9" s="17">
        <f t="shared" si="1"/>
        <v>3815</v>
      </c>
      <c r="H9" s="17">
        <f t="shared" si="1"/>
        <v>3779</v>
      </c>
    </row>
    <row r="10" spans="1:8" x14ac:dyDescent="0.25">
      <c r="A10" s="24" t="s">
        <v>42</v>
      </c>
      <c r="B10" s="33" t="s">
        <v>56</v>
      </c>
      <c r="C10" s="11" t="s">
        <v>8</v>
      </c>
      <c r="D10" s="17">
        <v>3899.5</v>
      </c>
      <c r="E10" s="17">
        <f>(E7+F7)/2</f>
        <v>3865</v>
      </c>
      <c r="F10" s="17">
        <f>(F7+G7)/2</f>
        <v>3832</v>
      </c>
      <c r="G10" s="17">
        <f>(G7+H7)/2</f>
        <v>3797</v>
      </c>
      <c r="H10" s="17">
        <f>(H7+(H7+H13+H16))/2</f>
        <v>3761.5</v>
      </c>
    </row>
    <row r="11" spans="1:8" x14ac:dyDescent="0.25">
      <c r="A11" s="21" t="s">
        <v>43</v>
      </c>
      <c r="B11" s="33" t="s">
        <v>40</v>
      </c>
      <c r="C11" s="11" t="s">
        <v>8</v>
      </c>
      <c r="D11" s="17">
        <v>21</v>
      </c>
      <c r="E11" s="17">
        <v>26</v>
      </c>
      <c r="F11" s="17">
        <v>25</v>
      </c>
      <c r="G11" s="17">
        <v>24</v>
      </c>
      <c r="H11" s="17">
        <v>24</v>
      </c>
    </row>
    <row r="12" spans="1:8" x14ac:dyDescent="0.25">
      <c r="A12" s="21" t="s">
        <v>44</v>
      </c>
      <c r="B12" s="33" t="s">
        <v>41</v>
      </c>
      <c r="C12" s="11" t="s">
        <v>8</v>
      </c>
      <c r="D12" s="17">
        <v>56</v>
      </c>
      <c r="E12" s="17">
        <v>58</v>
      </c>
      <c r="F12" s="17">
        <v>59</v>
      </c>
      <c r="G12" s="17">
        <v>60</v>
      </c>
      <c r="H12" s="17">
        <v>59</v>
      </c>
    </row>
    <row r="13" spans="1:8" x14ac:dyDescent="0.25">
      <c r="A13" s="30" t="s">
        <v>45</v>
      </c>
      <c r="B13" s="33" t="s">
        <v>84</v>
      </c>
      <c r="C13" s="11" t="s">
        <v>8</v>
      </c>
      <c r="D13" s="17">
        <f>D11-D12</f>
        <v>-35</v>
      </c>
      <c r="E13" s="17">
        <f t="shared" ref="E13:H13" si="2">E11-E12</f>
        <v>-32</v>
      </c>
      <c r="F13" s="17">
        <f t="shared" si="2"/>
        <v>-34</v>
      </c>
      <c r="G13" s="17">
        <f t="shared" si="2"/>
        <v>-36</v>
      </c>
      <c r="H13" s="17">
        <f t="shared" si="2"/>
        <v>-35</v>
      </c>
    </row>
    <row r="14" spans="1:8" x14ac:dyDescent="0.25">
      <c r="A14" s="30" t="s">
        <v>48</v>
      </c>
      <c r="B14" s="33" t="s">
        <v>85</v>
      </c>
      <c r="C14" s="11" t="s">
        <v>8</v>
      </c>
      <c r="D14" s="17"/>
      <c r="E14" s="17"/>
      <c r="F14" s="17"/>
      <c r="G14" s="17"/>
      <c r="H14" s="17"/>
    </row>
    <row r="15" spans="1:8" x14ac:dyDescent="0.25">
      <c r="A15" s="30" t="s">
        <v>49</v>
      </c>
      <c r="B15" s="33" t="s">
        <v>86</v>
      </c>
      <c r="C15" s="11" t="s">
        <v>8</v>
      </c>
      <c r="D15" s="17"/>
      <c r="E15" s="17"/>
      <c r="F15" s="17"/>
      <c r="G15" s="17"/>
      <c r="H15" s="17"/>
    </row>
    <row r="16" spans="1:8" x14ac:dyDescent="0.25">
      <c r="A16" s="30" t="s">
        <v>50</v>
      </c>
      <c r="B16" s="33" t="s">
        <v>53</v>
      </c>
      <c r="C16" s="11" t="s">
        <v>8</v>
      </c>
      <c r="D16" s="17">
        <f>D14-D15</f>
        <v>0</v>
      </c>
      <c r="E16" s="17">
        <f t="shared" ref="E16:H16" si="3">E14-E15</f>
        <v>0</v>
      </c>
      <c r="F16" s="17">
        <f t="shared" si="3"/>
        <v>0</v>
      </c>
      <c r="G16" s="17">
        <f t="shared" si="3"/>
        <v>0</v>
      </c>
      <c r="H16" s="17">
        <f t="shared" si="3"/>
        <v>0</v>
      </c>
    </row>
    <row r="17" spans="1:16384" ht="31.5" x14ac:dyDescent="0.25">
      <c r="A17" s="30" t="s">
        <v>61</v>
      </c>
      <c r="B17" s="33" t="s">
        <v>9</v>
      </c>
      <c r="C17" s="11" t="s">
        <v>78</v>
      </c>
      <c r="D17" s="17">
        <v>5.4</v>
      </c>
      <c r="E17" s="17">
        <f>E11/E10*1000</f>
        <v>6.7270375161707632</v>
      </c>
      <c r="F17" s="17">
        <f>F11/F10*1000</f>
        <v>6.5240083507306892</v>
      </c>
      <c r="G17" s="17">
        <f>G11/G10*1000</f>
        <v>6.3207795628127474</v>
      </c>
      <c r="H17" s="17">
        <f>H11/H10*1000</f>
        <v>6.3804333377641891</v>
      </c>
    </row>
    <row r="18" spans="1:16384" ht="31.5" x14ac:dyDescent="0.25">
      <c r="A18" s="30" t="s">
        <v>62</v>
      </c>
      <c r="B18" s="33" t="s">
        <v>10</v>
      </c>
      <c r="C18" s="11" t="s">
        <v>78</v>
      </c>
      <c r="D18" s="17">
        <v>14.4</v>
      </c>
      <c r="E18" s="17">
        <f>E12/E10*1000</f>
        <v>15.00646830530401</v>
      </c>
      <c r="F18" s="17">
        <f>F12/F10*1000</f>
        <v>15.396659707724426</v>
      </c>
      <c r="G18" s="17">
        <f>G12/G10*1000</f>
        <v>15.801948907031866</v>
      </c>
      <c r="H18" s="17">
        <f>H12/H10*1000</f>
        <v>15.685231955336967</v>
      </c>
    </row>
    <row r="19" spans="1:16384" ht="31.5" x14ac:dyDescent="0.25">
      <c r="A19" s="30" t="s">
        <v>63</v>
      </c>
      <c r="B19" s="33" t="s">
        <v>11</v>
      </c>
      <c r="C19" s="11" t="s">
        <v>78</v>
      </c>
      <c r="D19" s="17">
        <v>-9</v>
      </c>
      <c r="E19" s="17">
        <f>E17-E18</f>
        <v>-8.2794307891332473</v>
      </c>
      <c r="F19" s="17">
        <f>F17-F18</f>
        <v>-8.8726513569937371</v>
      </c>
      <c r="G19" s="17">
        <f>G17-G18</f>
        <v>-9.4811693442191185</v>
      </c>
      <c r="H19" s="17">
        <f>H17-H18</f>
        <v>-9.3047986175727786</v>
      </c>
    </row>
    <row r="20" spans="1:16384" ht="31.5" x14ac:dyDescent="0.25">
      <c r="A20" s="30" t="s">
        <v>64</v>
      </c>
      <c r="B20" s="33" t="s">
        <v>12</v>
      </c>
      <c r="C20" s="11" t="s">
        <v>78</v>
      </c>
      <c r="D20" s="17">
        <v>0</v>
      </c>
      <c r="E20" s="17">
        <f>E16/E10*1000</f>
        <v>0</v>
      </c>
      <c r="F20" s="17">
        <f>F16/F10*1000</f>
        <v>0</v>
      </c>
      <c r="G20" s="17">
        <f>G16/G10*1000</f>
        <v>0</v>
      </c>
      <c r="H20" s="17">
        <f>H16/H10*1000</f>
        <v>0</v>
      </c>
    </row>
    <row r="21" spans="1:16384" x14ac:dyDescent="0.25">
      <c r="A21" s="9" t="s">
        <v>13</v>
      </c>
      <c r="B21" s="14" t="s">
        <v>15</v>
      </c>
      <c r="C21" s="18"/>
      <c r="D21" s="18"/>
      <c r="E21" s="18"/>
      <c r="F21" s="18"/>
      <c r="G21" s="18"/>
      <c r="H21" s="18"/>
    </row>
    <row r="22" spans="1:16384" ht="63" x14ac:dyDescent="0.25">
      <c r="A22" s="38" t="s">
        <v>60</v>
      </c>
      <c r="B22" s="39" t="s">
        <v>87</v>
      </c>
      <c r="C22" s="19" t="s">
        <v>75</v>
      </c>
      <c r="D22" s="56">
        <v>2</v>
      </c>
      <c r="E22" s="56">
        <v>2</v>
      </c>
      <c r="F22" s="56">
        <v>2</v>
      </c>
      <c r="G22" s="56">
        <v>2</v>
      </c>
      <c r="H22" s="56">
        <v>2</v>
      </c>
    </row>
    <row r="23" spans="1:16384" ht="38.25" customHeight="1" x14ac:dyDescent="0.25">
      <c r="A23" s="60" t="s">
        <v>42</v>
      </c>
      <c r="B23" s="58" t="s">
        <v>59</v>
      </c>
      <c r="C23" s="11" t="s">
        <v>106</v>
      </c>
      <c r="D23" s="17">
        <v>4075460</v>
      </c>
      <c r="E23" s="17">
        <v>4089337</v>
      </c>
      <c r="F23" s="17">
        <v>4285625</v>
      </c>
      <c r="G23" s="17">
        <v>4469906</v>
      </c>
      <c r="H23" s="17">
        <v>4657642</v>
      </c>
    </row>
    <row r="24" spans="1:16384" ht="46.5" customHeight="1" x14ac:dyDescent="0.25">
      <c r="A24" s="60"/>
      <c r="B24" s="59"/>
      <c r="C24" s="19" t="s">
        <v>83</v>
      </c>
      <c r="D24" s="17">
        <v>103.6</v>
      </c>
      <c r="E24" s="26">
        <f>E23/D23*100</f>
        <v>100.3405014403282</v>
      </c>
      <c r="F24" s="26">
        <f>F23/E23*100</f>
        <v>104.79999569612384</v>
      </c>
      <c r="G24" s="26">
        <f>G23/F23*100</f>
        <v>104.29997958290798</v>
      </c>
      <c r="H24" s="26">
        <f>H23/G23*100</f>
        <v>104.19999883666458</v>
      </c>
    </row>
    <row r="25" spans="1:16384" ht="15" customHeight="1" x14ac:dyDescent="0.25">
      <c r="A25" s="7" t="s">
        <v>14</v>
      </c>
      <c r="B25" s="75" t="s">
        <v>18</v>
      </c>
      <c r="C25" s="75"/>
      <c r="D25" s="75"/>
      <c r="E25" s="75"/>
      <c r="F25" s="75"/>
      <c r="G25" s="75"/>
      <c r="H25" s="75"/>
      <c r="I25" s="8"/>
      <c r="J25" s="8"/>
      <c r="K25" s="8"/>
    </row>
    <row r="26" spans="1:16384" x14ac:dyDescent="0.25">
      <c r="A26" s="69">
        <v>1</v>
      </c>
      <c r="B26" s="72" t="s">
        <v>67</v>
      </c>
      <c r="C26" s="11" t="s">
        <v>106</v>
      </c>
      <c r="D26" s="17">
        <f>D28+D30</f>
        <v>0</v>
      </c>
      <c r="E26" s="17">
        <f>E28+E30</f>
        <v>0</v>
      </c>
      <c r="F26" s="17">
        <f>F28+F30</f>
        <v>0</v>
      </c>
      <c r="G26" s="17">
        <f>G28+G30</f>
        <v>0</v>
      </c>
      <c r="H26" s="17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63" x14ac:dyDescent="0.25">
      <c r="A27" s="69"/>
      <c r="B27" s="73"/>
      <c r="C27" s="19" t="s">
        <v>83</v>
      </c>
      <c r="D27" s="17"/>
      <c r="E27" s="26" t="e">
        <f>E26/D26*100</f>
        <v>#DIV/0!</v>
      </c>
      <c r="F27" s="26" t="e">
        <f>F26/E26*100</f>
        <v>#DIV/0!</v>
      </c>
      <c r="G27" s="26" t="e">
        <f>G26/F26*100</f>
        <v>#DIV/0!</v>
      </c>
      <c r="H27" s="26" t="e">
        <f>H26/G26*100</f>
        <v>#DIV/0!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 x14ac:dyDescent="0.25">
      <c r="A28" s="69" t="s">
        <v>36</v>
      </c>
      <c r="B28" s="72" t="s">
        <v>57</v>
      </c>
      <c r="C28" s="11" t="s">
        <v>106</v>
      </c>
      <c r="D28" s="17"/>
      <c r="E28" s="17"/>
      <c r="F28" s="17"/>
      <c r="G28" s="17"/>
      <c r="H28" s="17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63" x14ac:dyDescent="0.25">
      <c r="A29" s="69"/>
      <c r="B29" s="73"/>
      <c r="C29" s="19" t="s">
        <v>83</v>
      </c>
      <c r="D29" s="17"/>
      <c r="E29" s="26" t="e">
        <f>E28/D28*100</f>
        <v>#DIV/0!</v>
      </c>
      <c r="F29" s="26" t="e">
        <f>F28/E28*100</f>
        <v>#DIV/0!</v>
      </c>
      <c r="G29" s="26" t="e">
        <f>G28/F28*100</f>
        <v>#DIV/0!</v>
      </c>
      <c r="H29" s="26" t="e">
        <f>H28/G28*100</f>
        <v>#DIV/0!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 x14ac:dyDescent="0.25">
      <c r="A30" s="69" t="s">
        <v>37</v>
      </c>
      <c r="B30" s="72" t="s">
        <v>58</v>
      </c>
      <c r="C30" s="11" t="s">
        <v>106</v>
      </c>
      <c r="D30" s="17"/>
      <c r="E30" s="17"/>
      <c r="F30" s="17"/>
      <c r="G30" s="17"/>
      <c r="H30" s="17"/>
    </row>
    <row r="31" spans="1:16384" ht="63" customHeight="1" x14ac:dyDescent="0.25">
      <c r="A31" s="69"/>
      <c r="B31" s="74"/>
      <c r="C31" s="81" t="s">
        <v>83</v>
      </c>
      <c r="D31" s="79"/>
      <c r="E31" s="79" t="e">
        <f>E30/D30*100</f>
        <v>#DIV/0!</v>
      </c>
      <c r="F31" s="79" t="e">
        <f t="shared" ref="F31:H31" si="4">F30/E30*100</f>
        <v>#DIV/0!</v>
      </c>
      <c r="G31" s="79" t="e">
        <f t="shared" si="4"/>
        <v>#DIV/0!</v>
      </c>
      <c r="H31" s="79" t="e">
        <f t="shared" si="4"/>
        <v>#DIV/0!</v>
      </c>
    </row>
    <row r="32" spans="1:16384" x14ac:dyDescent="0.25">
      <c r="A32" s="69"/>
      <c r="B32" s="73"/>
      <c r="C32" s="82"/>
      <c r="D32" s="80"/>
      <c r="E32" s="80"/>
      <c r="F32" s="80"/>
      <c r="G32" s="80"/>
      <c r="H32" s="80"/>
    </row>
    <row r="33" spans="1:8" x14ac:dyDescent="0.25">
      <c r="A33" s="7" t="s">
        <v>17</v>
      </c>
      <c r="B33" s="32" t="s">
        <v>24</v>
      </c>
      <c r="C33" s="12"/>
      <c r="D33" s="12"/>
      <c r="E33" s="12"/>
      <c r="F33" s="12"/>
      <c r="G33" s="12"/>
      <c r="H33" s="12"/>
    </row>
    <row r="34" spans="1:8" ht="31.5" x14ac:dyDescent="0.25">
      <c r="A34" s="21" t="s">
        <v>60</v>
      </c>
      <c r="B34" s="33" t="s">
        <v>46</v>
      </c>
      <c r="C34" s="11" t="s">
        <v>26</v>
      </c>
      <c r="D34" s="17"/>
      <c r="E34" s="17"/>
      <c r="F34" s="17"/>
      <c r="G34" s="17"/>
      <c r="H34" s="17"/>
    </row>
    <row r="35" spans="1:8" ht="31.5" x14ac:dyDescent="0.25">
      <c r="A35" s="36" t="s">
        <v>42</v>
      </c>
      <c r="B35" s="41" t="s">
        <v>88</v>
      </c>
      <c r="C35" s="11" t="s">
        <v>75</v>
      </c>
      <c r="D35" s="17"/>
      <c r="E35" s="17"/>
      <c r="F35" s="17"/>
      <c r="G35" s="17"/>
      <c r="H35" s="17"/>
    </row>
    <row r="36" spans="1:8" ht="31.5" x14ac:dyDescent="0.25">
      <c r="A36" s="21">
        <v>3</v>
      </c>
      <c r="B36" s="33" t="s">
        <v>65</v>
      </c>
      <c r="C36" s="11" t="s">
        <v>27</v>
      </c>
      <c r="D36" s="17"/>
      <c r="E36" s="17">
        <f t="shared" ref="E36:H36" si="5">E34/E7</f>
        <v>0</v>
      </c>
      <c r="F36" s="17">
        <f t="shared" si="5"/>
        <v>0</v>
      </c>
      <c r="G36" s="17">
        <f t="shared" si="5"/>
        <v>0</v>
      </c>
      <c r="H36" s="17">
        <f t="shared" si="5"/>
        <v>0</v>
      </c>
    </row>
    <row r="37" spans="1:8" x14ac:dyDescent="0.25">
      <c r="A37" s="7" t="s">
        <v>19</v>
      </c>
      <c r="B37" s="32" t="s">
        <v>29</v>
      </c>
      <c r="C37" s="12"/>
      <c r="D37" s="12"/>
      <c r="E37" s="12"/>
      <c r="F37" s="12"/>
      <c r="G37" s="12"/>
      <c r="H37" s="12"/>
    </row>
    <row r="38" spans="1:8" ht="31.5" x14ac:dyDescent="0.25">
      <c r="A38" s="21" t="s">
        <v>60</v>
      </c>
      <c r="B38" s="33" t="s">
        <v>54</v>
      </c>
      <c r="C38" s="11" t="s">
        <v>51</v>
      </c>
      <c r="D38" s="17">
        <v>23.9</v>
      </c>
      <c r="E38" s="17">
        <v>23.9</v>
      </c>
      <c r="F38" s="17">
        <v>23.9</v>
      </c>
      <c r="G38" s="17">
        <v>23.9</v>
      </c>
      <c r="H38" s="17">
        <v>23.9</v>
      </c>
    </row>
    <row r="39" spans="1:8" ht="47.25" x14ac:dyDescent="0.25">
      <c r="A39" s="24" t="s">
        <v>42</v>
      </c>
      <c r="B39" s="33" t="s">
        <v>89</v>
      </c>
      <c r="C39" s="11" t="s">
        <v>51</v>
      </c>
      <c r="D39" s="17">
        <v>8.6</v>
      </c>
      <c r="E39" s="17">
        <v>8.6</v>
      </c>
      <c r="F39" s="17">
        <v>8.6</v>
      </c>
      <c r="G39" s="17">
        <v>8.6</v>
      </c>
      <c r="H39" s="17">
        <v>8.6</v>
      </c>
    </row>
    <row r="40" spans="1:8" ht="78.75" x14ac:dyDescent="0.25">
      <c r="A40" s="24" t="s">
        <v>43</v>
      </c>
      <c r="B40" s="33" t="s">
        <v>105</v>
      </c>
      <c r="C40" s="11" t="s">
        <v>7</v>
      </c>
      <c r="D40" s="17"/>
      <c r="E40" s="17">
        <f>E39/E38*100</f>
        <v>35.98326359832636</v>
      </c>
      <c r="F40" s="17">
        <f>F39/F38*100</f>
        <v>35.98326359832636</v>
      </c>
      <c r="G40" s="17">
        <f>G39/G38*100</f>
        <v>35.98326359832636</v>
      </c>
      <c r="H40" s="17">
        <f>H39/H38*100</f>
        <v>35.98326359832636</v>
      </c>
    </row>
    <row r="41" spans="1:8" x14ac:dyDescent="0.25">
      <c r="A41" s="7" t="s">
        <v>20</v>
      </c>
      <c r="B41" s="32" t="s">
        <v>21</v>
      </c>
      <c r="C41" s="12"/>
      <c r="D41" s="12"/>
      <c r="E41" s="12"/>
      <c r="F41" s="12"/>
      <c r="G41" s="12"/>
      <c r="H41" s="12"/>
    </row>
    <row r="42" spans="1:8" x14ac:dyDescent="0.25">
      <c r="A42" s="70">
        <v>1</v>
      </c>
      <c r="B42" s="71" t="s">
        <v>70</v>
      </c>
      <c r="C42" s="11" t="s">
        <v>106</v>
      </c>
      <c r="D42" s="17">
        <v>143500</v>
      </c>
      <c r="E42" s="17">
        <v>145420</v>
      </c>
      <c r="F42" s="17">
        <v>147310</v>
      </c>
      <c r="G42" s="17">
        <v>149077</v>
      </c>
      <c r="H42" s="17">
        <v>150717</v>
      </c>
    </row>
    <row r="43" spans="1:8" ht="63" x14ac:dyDescent="0.25">
      <c r="A43" s="70"/>
      <c r="B43" s="71"/>
      <c r="C43" s="19" t="s">
        <v>83</v>
      </c>
      <c r="D43" s="17">
        <v>101</v>
      </c>
      <c r="E43" s="26">
        <f>E42/D42*100</f>
        <v>101.33797909407664</v>
      </c>
      <c r="F43" s="26">
        <f>F42/E42*100</f>
        <v>101.29968367487278</v>
      </c>
      <c r="G43" s="26">
        <f>G42/F42*100</f>
        <v>101.19951123481094</v>
      </c>
      <c r="H43" s="26">
        <f>H42/G42*100</f>
        <v>101.100102631526</v>
      </c>
    </row>
    <row r="44" spans="1:8" x14ac:dyDescent="0.25">
      <c r="A44" s="76" t="s">
        <v>42</v>
      </c>
      <c r="B44" s="68" t="s">
        <v>47</v>
      </c>
      <c r="C44" s="11" t="s">
        <v>106</v>
      </c>
      <c r="D44" s="17">
        <v>68200</v>
      </c>
      <c r="E44" s="17">
        <v>69150</v>
      </c>
      <c r="F44" s="17">
        <v>70048</v>
      </c>
      <c r="G44" s="17">
        <v>70748</v>
      </c>
      <c r="H44" s="17">
        <v>71526</v>
      </c>
    </row>
    <row r="45" spans="1:8" ht="63" x14ac:dyDescent="0.25">
      <c r="A45" s="76"/>
      <c r="B45" s="68"/>
      <c r="C45" s="19" t="s">
        <v>83</v>
      </c>
      <c r="D45" s="17">
        <v>101.5</v>
      </c>
      <c r="E45" s="26">
        <f>E44/D44*100</f>
        <v>101.39296187683284</v>
      </c>
      <c r="F45" s="26">
        <f>F44/E44*100</f>
        <v>101.29862617498193</v>
      </c>
      <c r="G45" s="26">
        <f>G44/F44*100</f>
        <v>100.99931475559616</v>
      </c>
      <c r="H45" s="26">
        <f>H44/G44*100</f>
        <v>101.09967772940578</v>
      </c>
    </row>
    <row r="46" spans="1:8" ht="31.5" x14ac:dyDescent="0.25">
      <c r="A46" s="37" t="s">
        <v>43</v>
      </c>
      <c r="B46" s="40" t="s">
        <v>90</v>
      </c>
      <c r="C46" s="19" t="s">
        <v>75</v>
      </c>
      <c r="D46" s="17">
        <v>33</v>
      </c>
      <c r="E46" s="26">
        <v>34</v>
      </c>
      <c r="F46" s="26">
        <v>35</v>
      </c>
      <c r="G46" s="26">
        <v>36</v>
      </c>
      <c r="H46" s="26">
        <v>36</v>
      </c>
    </row>
    <row r="47" spans="1:8" ht="31.5" x14ac:dyDescent="0.25">
      <c r="A47" s="37" t="s">
        <v>44</v>
      </c>
      <c r="B47" s="40" t="s">
        <v>91</v>
      </c>
      <c r="C47" s="19" t="s">
        <v>26</v>
      </c>
      <c r="D47" s="17">
        <v>2090</v>
      </c>
      <c r="E47" s="26">
        <v>2090</v>
      </c>
      <c r="F47" s="26">
        <v>2100</v>
      </c>
      <c r="G47" s="26">
        <v>2150</v>
      </c>
      <c r="H47" s="26">
        <v>2150</v>
      </c>
    </row>
    <row r="48" spans="1:8" ht="31.5" x14ac:dyDescent="0.25">
      <c r="A48" s="37" t="s">
        <v>45</v>
      </c>
      <c r="B48" s="40" t="s">
        <v>92</v>
      </c>
      <c r="C48" s="19" t="s">
        <v>75</v>
      </c>
      <c r="D48" s="17">
        <v>2</v>
      </c>
      <c r="E48" s="26">
        <v>2</v>
      </c>
      <c r="F48" s="26">
        <v>2</v>
      </c>
      <c r="G48" s="26">
        <v>3</v>
      </c>
      <c r="H48" s="26">
        <v>3</v>
      </c>
    </row>
    <row r="49" spans="1:16384" ht="63" x14ac:dyDescent="0.25">
      <c r="A49" s="37" t="s">
        <v>48</v>
      </c>
      <c r="B49" s="40" t="s">
        <v>93</v>
      </c>
      <c r="C49" s="19" t="s">
        <v>75</v>
      </c>
      <c r="D49" s="17">
        <v>8</v>
      </c>
      <c r="E49" s="26">
        <v>8</v>
      </c>
      <c r="F49" s="26">
        <v>8</v>
      </c>
      <c r="G49" s="26">
        <v>9</v>
      </c>
      <c r="H49" s="26">
        <v>9</v>
      </c>
    </row>
    <row r="50" spans="1:16384" x14ac:dyDescent="0.25">
      <c r="A50" s="7" t="s">
        <v>22</v>
      </c>
      <c r="B50" s="32" t="s">
        <v>80</v>
      </c>
      <c r="C50" s="19"/>
      <c r="D50" s="17"/>
      <c r="E50" s="17"/>
      <c r="F50" s="17"/>
      <c r="G50" s="17"/>
      <c r="H50" s="17"/>
    </row>
    <row r="51" spans="1:16384" ht="31.5" x14ac:dyDescent="0.25">
      <c r="A51" s="23" t="s">
        <v>60</v>
      </c>
      <c r="B51" s="33" t="s">
        <v>74</v>
      </c>
      <c r="C51" s="11" t="s">
        <v>75</v>
      </c>
      <c r="D51" s="17">
        <v>89</v>
      </c>
      <c r="E51" s="17">
        <v>89</v>
      </c>
      <c r="F51" s="17">
        <v>90</v>
      </c>
      <c r="G51" s="17">
        <v>90</v>
      </c>
      <c r="H51" s="17">
        <v>95</v>
      </c>
    </row>
    <row r="52" spans="1:16384" ht="63" x14ac:dyDescent="0.25">
      <c r="A52" s="23" t="s">
        <v>42</v>
      </c>
      <c r="B52" s="33" t="s">
        <v>81</v>
      </c>
      <c r="C52" s="11" t="s">
        <v>76</v>
      </c>
      <c r="D52" s="17">
        <v>300</v>
      </c>
      <c r="E52" s="17">
        <v>300</v>
      </c>
      <c r="F52" s="17">
        <v>302</v>
      </c>
      <c r="G52" s="17">
        <v>310</v>
      </c>
      <c r="H52" s="17">
        <v>315</v>
      </c>
    </row>
    <row r="53" spans="1:16384" ht="47.25" x14ac:dyDescent="0.25">
      <c r="A53" s="23" t="s">
        <v>43</v>
      </c>
      <c r="B53" s="33" t="s">
        <v>94</v>
      </c>
      <c r="C53" s="11" t="s">
        <v>75</v>
      </c>
      <c r="D53" s="17">
        <v>89</v>
      </c>
      <c r="E53" s="17">
        <v>89</v>
      </c>
      <c r="F53" s="17">
        <v>90</v>
      </c>
      <c r="G53" s="17">
        <v>95</v>
      </c>
      <c r="H53" s="17">
        <v>95</v>
      </c>
    </row>
    <row r="54" spans="1:16384" x14ac:dyDescent="0.25">
      <c r="A54" s="10" t="s">
        <v>25</v>
      </c>
      <c r="B54" s="14" t="s">
        <v>23</v>
      </c>
      <c r="C54" s="18"/>
      <c r="D54" s="18"/>
      <c r="E54" s="18"/>
      <c r="F54" s="18"/>
      <c r="G54" s="18"/>
      <c r="H54" s="18"/>
    </row>
    <row r="55" spans="1:16384" x14ac:dyDescent="0.25">
      <c r="A55" s="77">
        <v>1</v>
      </c>
      <c r="B55" s="58" t="s">
        <v>82</v>
      </c>
      <c r="C55" s="11" t="s">
        <v>106</v>
      </c>
      <c r="D55" s="17">
        <v>266568</v>
      </c>
      <c r="E55" s="17">
        <v>116600</v>
      </c>
      <c r="F55" s="17">
        <v>123246</v>
      </c>
      <c r="G55" s="17">
        <v>128669</v>
      </c>
      <c r="H55" s="17">
        <v>134201</v>
      </c>
    </row>
    <row r="56" spans="1:16384" ht="63" x14ac:dyDescent="0.25">
      <c r="A56" s="78"/>
      <c r="B56" s="59"/>
      <c r="C56" s="19" t="s">
        <v>83</v>
      </c>
      <c r="D56" s="17">
        <v>108.4</v>
      </c>
      <c r="E56" s="26">
        <f>E55/D55*100</f>
        <v>43.741184238168124</v>
      </c>
      <c r="F56" s="26">
        <f>F55/E55*100</f>
        <v>105.69982847341338</v>
      </c>
      <c r="G56" s="26">
        <f>G55/F55*100</f>
        <v>104.40014280382324</v>
      </c>
      <c r="H56" s="26">
        <f>H55/G55*100</f>
        <v>104.29940389682054</v>
      </c>
    </row>
    <row r="57" spans="1:16384" hidden="1" x14ac:dyDescent="0.25">
      <c r="A57" s="21" t="s">
        <v>44</v>
      </c>
      <c r="B57" s="33" t="s">
        <v>52</v>
      </c>
      <c r="C57" s="11" t="s">
        <v>77</v>
      </c>
      <c r="D57" s="17"/>
      <c r="E57" s="17"/>
      <c r="F57" s="17"/>
      <c r="G57" s="17"/>
      <c r="H57" s="17"/>
    </row>
    <row r="58" spans="1:16384" x14ac:dyDescent="0.25">
      <c r="A58" s="7" t="s">
        <v>28</v>
      </c>
      <c r="B58" s="32" t="s">
        <v>30</v>
      </c>
      <c r="C58" s="12"/>
      <c r="D58" s="12"/>
      <c r="E58" s="12"/>
      <c r="F58" s="12"/>
      <c r="G58" s="12"/>
      <c r="H58" s="12"/>
    </row>
    <row r="59" spans="1:16384" ht="31.5" x14ac:dyDescent="0.25">
      <c r="A59" s="21">
        <v>1</v>
      </c>
      <c r="B59" s="33" t="s">
        <v>31</v>
      </c>
      <c r="C59" s="11" t="s">
        <v>8</v>
      </c>
      <c r="D59" s="17">
        <v>1290</v>
      </c>
      <c r="E59" s="17">
        <v>1250</v>
      </c>
      <c r="F59" s="17">
        <v>1250</v>
      </c>
      <c r="G59" s="17">
        <v>1250</v>
      </c>
      <c r="H59" s="17">
        <v>1250</v>
      </c>
    </row>
    <row r="60" spans="1:16384" ht="47.25" x14ac:dyDescent="0.25">
      <c r="A60" s="21" t="s">
        <v>42</v>
      </c>
      <c r="B60" s="33" t="s">
        <v>33</v>
      </c>
      <c r="C60" s="11" t="s">
        <v>8</v>
      </c>
      <c r="D60" s="27">
        <v>5</v>
      </c>
      <c r="E60" s="17">
        <v>2</v>
      </c>
      <c r="F60" s="17">
        <v>3</v>
      </c>
      <c r="G60" s="17">
        <v>3</v>
      </c>
      <c r="H60" s="17">
        <v>4</v>
      </c>
    </row>
    <row r="61" spans="1:16384" ht="31.5" x14ac:dyDescent="0.25">
      <c r="A61" s="21" t="s">
        <v>43</v>
      </c>
      <c r="B61" s="33" t="s">
        <v>32</v>
      </c>
      <c r="C61" s="11" t="s">
        <v>7</v>
      </c>
      <c r="D61" s="27">
        <v>0.21</v>
      </c>
      <c r="E61" s="83">
        <v>0.1</v>
      </c>
      <c r="F61" s="83">
        <v>0.12</v>
      </c>
      <c r="G61" s="83">
        <v>0.11</v>
      </c>
      <c r="H61" s="83">
        <v>0.1</v>
      </c>
    </row>
    <row r="62" spans="1:16384" ht="47.25" x14ac:dyDescent="0.25">
      <c r="A62" s="21" t="s">
        <v>44</v>
      </c>
      <c r="B62" s="33" t="s">
        <v>34</v>
      </c>
      <c r="C62" s="11" t="s">
        <v>35</v>
      </c>
      <c r="D62" s="28">
        <v>56</v>
      </c>
      <c r="E62" s="17">
        <v>38</v>
      </c>
      <c r="F62" s="17">
        <v>36</v>
      </c>
      <c r="G62" s="17">
        <v>35</v>
      </c>
      <c r="H62" s="17">
        <v>34</v>
      </c>
    </row>
    <row r="63" spans="1:16384" s="8" customFormat="1" ht="47.25" x14ac:dyDescent="0.25">
      <c r="A63" s="52" t="s">
        <v>45</v>
      </c>
      <c r="B63" s="53" t="s">
        <v>110</v>
      </c>
      <c r="C63" s="54" t="s">
        <v>8</v>
      </c>
      <c r="D63" s="55">
        <v>1290</v>
      </c>
      <c r="E63" s="55">
        <v>1250</v>
      </c>
      <c r="F63" s="55">
        <v>1250</v>
      </c>
      <c r="G63" s="55">
        <v>1250</v>
      </c>
      <c r="H63" s="55">
        <v>1250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16384" s="8" customFormat="1" ht="24" customHeight="1" x14ac:dyDescent="0.25">
      <c r="A64" s="67" t="s">
        <v>48</v>
      </c>
      <c r="B64" s="68" t="s">
        <v>68</v>
      </c>
      <c r="C64" s="11" t="s">
        <v>66</v>
      </c>
      <c r="D64" s="17">
        <v>52319</v>
      </c>
      <c r="E64" s="17">
        <v>55876</v>
      </c>
      <c r="F64" s="17">
        <v>59060</v>
      </c>
      <c r="G64" s="17">
        <v>61068</v>
      </c>
      <c r="H64" s="17">
        <v>62900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16384" s="8" customFormat="1" ht="28.5" customHeight="1" x14ac:dyDescent="0.25">
      <c r="A65" s="67"/>
      <c r="B65" s="68"/>
      <c r="C65" s="11" t="s">
        <v>16</v>
      </c>
      <c r="D65" s="17">
        <v>105</v>
      </c>
      <c r="E65" s="17">
        <f>E64/D64*100</f>
        <v>106.79867734475049</v>
      </c>
      <c r="F65" s="17">
        <f>F64/E64*100</f>
        <v>105.69833202090342</v>
      </c>
      <c r="G65" s="17">
        <f>G64/F64*100</f>
        <v>103.39993227226549</v>
      </c>
      <c r="H65" s="17">
        <f>H64/G64*100</f>
        <v>102.99993449924673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16384" s="8" customFormat="1" ht="31.5" x14ac:dyDescent="0.25">
      <c r="A66" s="25" t="s">
        <v>49</v>
      </c>
      <c r="B66" s="34" t="s">
        <v>69</v>
      </c>
      <c r="C66" s="19" t="s">
        <v>106</v>
      </c>
      <c r="D66" s="17">
        <v>809.9</v>
      </c>
      <c r="E66" s="17">
        <f>E64*E63*12/1000000</f>
        <v>838.14</v>
      </c>
      <c r="F66" s="17">
        <f>F64*F63*12/1000000</f>
        <v>885.9</v>
      </c>
      <c r="G66" s="17">
        <f>G64*G63*12/1000000</f>
        <v>916.02</v>
      </c>
      <c r="H66" s="17">
        <f>H64*H63*12/1000000</f>
        <v>943.5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16384" x14ac:dyDescent="0.25">
      <c r="A67" s="43" t="s">
        <v>79</v>
      </c>
      <c r="B67" s="44" t="s">
        <v>96</v>
      </c>
      <c r="C67" s="42"/>
      <c r="D67" s="42"/>
      <c r="E67" s="42"/>
      <c r="F67" s="42"/>
      <c r="G67" s="42"/>
      <c r="H67" s="42"/>
    </row>
    <row r="68" spans="1:16384" x14ac:dyDescent="0.25">
      <c r="A68" s="46">
        <v>1</v>
      </c>
      <c r="B68" s="45" t="s">
        <v>97</v>
      </c>
      <c r="C68" s="42"/>
      <c r="D68" s="42"/>
      <c r="E68" s="42"/>
      <c r="F68" s="42"/>
      <c r="G68" s="42"/>
      <c r="H68" s="42"/>
    </row>
    <row r="69" spans="1:16384" ht="47.25" x14ac:dyDescent="0.25">
      <c r="A69" s="46" t="s">
        <v>36</v>
      </c>
      <c r="B69" s="45" t="s">
        <v>98</v>
      </c>
      <c r="C69" s="48" t="s">
        <v>107</v>
      </c>
      <c r="D69" s="57">
        <v>110</v>
      </c>
      <c r="E69" s="57">
        <v>100</v>
      </c>
      <c r="F69" s="57">
        <v>100</v>
      </c>
      <c r="G69" s="57">
        <v>100</v>
      </c>
      <c r="H69" s="57">
        <v>100</v>
      </c>
    </row>
    <row r="70" spans="1:16384" ht="31.5" x14ac:dyDescent="0.25">
      <c r="A70" s="46" t="s">
        <v>37</v>
      </c>
      <c r="B70" s="45" t="s">
        <v>101</v>
      </c>
      <c r="C70" s="48" t="s">
        <v>108</v>
      </c>
      <c r="D70" s="57">
        <v>0.51</v>
      </c>
      <c r="E70" s="84">
        <v>0.5</v>
      </c>
      <c r="F70" s="84">
        <v>0.5</v>
      </c>
      <c r="G70" s="84">
        <v>0.49</v>
      </c>
      <c r="H70" s="84">
        <v>0.49</v>
      </c>
    </row>
    <row r="71" spans="1:16384" ht="31.5" x14ac:dyDescent="0.25">
      <c r="A71" s="46" t="s">
        <v>38</v>
      </c>
      <c r="B71" s="45" t="s">
        <v>99</v>
      </c>
      <c r="C71" s="48" t="s">
        <v>108</v>
      </c>
      <c r="D71" s="57">
        <v>0.25</v>
      </c>
      <c r="E71" s="84">
        <v>0.25</v>
      </c>
      <c r="F71" s="84">
        <v>0.25</v>
      </c>
      <c r="G71" s="84">
        <v>0.24</v>
      </c>
      <c r="H71" s="84">
        <v>0.24</v>
      </c>
    </row>
    <row r="72" spans="1:16384" ht="31.5" x14ac:dyDescent="0.25">
      <c r="A72" s="46" t="s">
        <v>39</v>
      </c>
      <c r="B72" s="45" t="s">
        <v>100</v>
      </c>
      <c r="C72" s="48" t="s">
        <v>109</v>
      </c>
      <c r="D72" s="57">
        <v>0.18</v>
      </c>
      <c r="E72" s="84">
        <v>0.18</v>
      </c>
      <c r="F72" s="84">
        <v>0.18</v>
      </c>
      <c r="G72" s="84">
        <v>0.18</v>
      </c>
      <c r="H72" s="84">
        <v>0.18</v>
      </c>
    </row>
    <row r="73" spans="1:16384" x14ac:dyDescent="0.25">
      <c r="A73" s="49" t="s">
        <v>95</v>
      </c>
      <c r="B73" s="44" t="s">
        <v>102</v>
      </c>
      <c r="C73" s="50"/>
      <c r="D73" s="45"/>
      <c r="E73" s="45"/>
      <c r="F73" s="45"/>
      <c r="G73" s="45"/>
      <c r="H73" s="45"/>
    </row>
    <row r="74" spans="1:16384" ht="31.5" x14ac:dyDescent="0.25">
      <c r="A74" s="51">
        <v>1</v>
      </c>
      <c r="B74" s="47" t="s">
        <v>103</v>
      </c>
      <c r="C74" s="50" t="s">
        <v>35</v>
      </c>
      <c r="D74" s="50">
        <v>1</v>
      </c>
      <c r="E74" s="50">
        <v>1</v>
      </c>
      <c r="F74" s="50">
        <v>2</v>
      </c>
      <c r="G74" s="50">
        <v>2</v>
      </c>
      <c r="H74" s="50">
        <v>2</v>
      </c>
    </row>
    <row r="75" spans="1:16384" ht="31.5" x14ac:dyDescent="0.25">
      <c r="A75" s="51">
        <v>2</v>
      </c>
      <c r="B75" s="47" t="s">
        <v>104</v>
      </c>
      <c r="C75" s="50" t="s">
        <v>35</v>
      </c>
      <c r="D75" s="50">
        <v>1</v>
      </c>
      <c r="E75" s="50">
        <v>1</v>
      </c>
      <c r="F75" s="50">
        <v>1</v>
      </c>
      <c r="G75" s="50">
        <v>1</v>
      </c>
      <c r="H75" s="50">
        <v>1</v>
      </c>
    </row>
  </sheetData>
  <mergeCells count="29"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  <mergeCell ref="A64:A65"/>
    <mergeCell ref="B64:B65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3:B24"/>
    <mergeCell ref="A23:A24"/>
    <mergeCell ref="A1:H1"/>
    <mergeCell ref="A2:H2"/>
    <mergeCell ref="A4:A5"/>
    <mergeCell ref="B4:B5"/>
    <mergeCell ref="C4:C5"/>
    <mergeCell ref="F4:H4"/>
  </mergeCells>
  <pageMargins left="0.59055118110236227" right="0.59055118110236227" top="0.78740157480314965" bottom="0.59055118110236227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2025-09-04T12:00:16Z</dcterms:modified>
  <cp:contentStatus>проект</cp:contentStatus>
</cp:coreProperties>
</file>